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ro1\Desktop\"/>
    </mc:Choice>
  </mc:AlternateContent>
  <bookViews>
    <workbookView xWindow="0" yWindow="0" windowWidth="24000" windowHeight="9135"/>
  </bookViews>
  <sheets>
    <sheet name="Cálculo do valor a doar" sheetId="5" r:id="rId1"/>
    <sheet name="Orientação" sheetId="1" r:id="rId2"/>
  </sheets>
  <calcPr calcId="152511"/>
</workbook>
</file>

<file path=xl/calcChain.xml><?xml version="1.0" encoding="utf-8"?>
<calcChain xmlns="http://schemas.openxmlformats.org/spreadsheetml/2006/main">
  <c r="C14" i="5" l="1"/>
  <c r="B14" i="5"/>
  <c r="C6" i="5"/>
  <c r="B6" i="5"/>
  <c r="D6" i="5" l="1"/>
  <c r="D7" i="5" l="1"/>
  <c r="D15" i="5" s="1"/>
  <c r="D18" i="5" s="1"/>
  <c r="C7" i="5"/>
  <c r="B7" i="5"/>
  <c r="B15" i="5" s="1"/>
  <c r="B18" i="5" s="1"/>
  <c r="B17" i="5" l="1"/>
  <c r="B19" i="5"/>
  <c r="D17" i="5"/>
  <c r="D19" i="5" s="1"/>
  <c r="B22" i="5"/>
  <c r="C15" i="5"/>
  <c r="C18" i="5" s="1"/>
  <c r="D20" i="5" l="1"/>
  <c r="D23" i="5" s="1"/>
  <c r="C19" i="5"/>
  <c r="C17" i="5"/>
  <c r="D22" i="5" l="1"/>
  <c r="C20" i="5"/>
  <c r="C21" i="5" l="1"/>
  <c r="C23" i="5" s="1"/>
  <c r="C22" i="5"/>
</calcChain>
</file>

<file path=xl/sharedStrings.xml><?xml version="1.0" encoding="utf-8"?>
<sst xmlns="http://schemas.openxmlformats.org/spreadsheetml/2006/main" count="124" uniqueCount="58">
  <si>
    <t>Sem doação</t>
  </si>
  <si>
    <t>-</t>
  </si>
  <si>
    <t>Recuperação da Doação Realizada %</t>
  </si>
  <si>
    <t xml:space="preserve">EXERCíCIO - Captação de recursos através de incentivos Fiscais - FMDCA </t>
  </si>
  <si>
    <t xml:space="preserve">Doação acima do limite </t>
  </si>
  <si>
    <t>Doando até o limite legal  PF 6% e PJ 1%</t>
  </si>
  <si>
    <t xml:space="preserve">Rendimentos esperados ano </t>
  </si>
  <si>
    <t xml:space="preserve">13* salário mensal </t>
  </si>
  <si>
    <t>Plano de saúde</t>
  </si>
  <si>
    <t>Previdência Privada</t>
  </si>
  <si>
    <t>Escola</t>
  </si>
  <si>
    <t>Dependentes</t>
  </si>
  <si>
    <t>Despesas Médicas e odontólogicas</t>
  </si>
  <si>
    <t>Outras</t>
  </si>
  <si>
    <t>TOTAL DE DESPESAS A SEREM ABATIDAS</t>
  </si>
  <si>
    <t>RENDIMENTO LIQUIDO A SER TRIBUTADO</t>
  </si>
  <si>
    <t>CÁLCULO DO IMPOSTO</t>
  </si>
  <si>
    <t>IMPOSTO DEVIDO</t>
  </si>
  <si>
    <t xml:space="preserve">DOAÇÃO FIA </t>
  </si>
  <si>
    <t>SOMA DESPESAS DEDUTIVEIS</t>
  </si>
  <si>
    <t>Base de cálculo anual em R$</t>
  </si>
  <si>
    <t>Alíquota %</t>
  </si>
  <si>
    <t>Parcela a deduzir do imposto em R$</t>
  </si>
  <si>
    <t>Vide tabela abaixo</t>
  </si>
  <si>
    <t>Dependentes R$ 2.830,84</t>
  </si>
  <si>
    <t>Despesa com Instrução</t>
  </si>
  <si>
    <t>LIMITE DOAÇÂO</t>
  </si>
  <si>
    <t xml:space="preserve">IMPOSTO DEVIDO </t>
  </si>
  <si>
    <t xml:space="preserve">IR DEVIDO A RECEITA </t>
  </si>
  <si>
    <t>DOAÇÃO FIA REALIZADA</t>
  </si>
  <si>
    <t>Doando até o limite legal  Pessoa Física 6%</t>
  </si>
  <si>
    <t xml:space="preserve">Doação PF acima do limite </t>
  </si>
  <si>
    <t xml:space="preserve">SIMULAÇÃO VALOR A SER DOADO PELA PESSOA FÍSICA </t>
  </si>
  <si>
    <t>LIMITE DEFINIDO PELA RECEITA FEDERAL</t>
  </si>
  <si>
    <t>PREVISTO</t>
  </si>
  <si>
    <t>Rendimentos - Despesas Dedutíveis</t>
  </si>
  <si>
    <t>Vide tabela IR abaixo</t>
  </si>
  <si>
    <t>calcular conf tabela</t>
  </si>
  <si>
    <t xml:space="preserve"> Valor acima</t>
  </si>
  <si>
    <t>Imposto devido * 6%</t>
  </si>
  <si>
    <t>digitar o valor doado</t>
  </si>
  <si>
    <t>imposto devido - Valor doado</t>
  </si>
  <si>
    <t xml:space="preserve">imposto devido - limite doação </t>
  </si>
  <si>
    <t xml:space="preserve">IMPOSTO LIQUIDO A SER PAGO Á RECEITA </t>
  </si>
  <si>
    <t>IMPOSTO DEVIDO  DIVIDIDO IMPOSTO A SER RECOLHIDO RECEITA</t>
  </si>
  <si>
    <t>Tabela cálculo anual do Imposto sobre a Renda da Pessoa Física 2012/2013</t>
  </si>
  <si>
    <t>EXERCíCIO - Doação ao FIA- FUNDO DA INFÂNCIA E ADOLECÊNCIA</t>
  </si>
  <si>
    <t>Até 22.499,13</t>
  </si>
  <si>
    <t xml:space="preserve">Isento </t>
  </si>
  <si>
    <t>De 22.499,14 até 33.477,72</t>
  </si>
  <si>
    <t>De 33.477,73 até 44.476,74</t>
  </si>
  <si>
    <t>De 44.476,75 até 55.373,55</t>
  </si>
  <si>
    <t>Acima de 55.373,55</t>
  </si>
  <si>
    <t>Imp. Renda de 22,5% - 7.534,02</t>
  </si>
  <si>
    <t>Imp. Renda de 27,5 % - 10.302,70</t>
  </si>
  <si>
    <t>Imp. Renda de 15% - 4.198,26</t>
  </si>
  <si>
    <t>Tabela cálculo anual do Imposto sobre a Renda da Pessoa Física 2015:</t>
  </si>
  <si>
    <t>SIMULAÇÃO VALOR A SER DOADO PELA PESSOA FÍSICA OU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</si>
</sst>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444444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548DD4"/>
      <name val="Calibri"/>
      <family val="2"/>
    </font>
    <font>
      <b/>
      <sz val="11"/>
      <color theme="3" tint="0.39997558519241921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0" fontId="2" fillId="2" borderId="3" xfId="0" applyFont="1" applyFill="1" applyBorder="1"/>
    <xf numFmtId="0" fontId="0" fillId="0" borderId="3" xfId="0" applyFill="1" applyBorder="1"/>
    <xf numFmtId="0" fontId="2" fillId="0" borderId="3" xfId="0" applyFont="1" applyBorder="1"/>
    <xf numFmtId="0" fontId="0" fillId="0" borderId="4" xfId="0" applyBorder="1" applyAlignment="1">
      <alignment horizontal="center"/>
    </xf>
    <xf numFmtId="0" fontId="3" fillId="0" borderId="0" xfId="0" applyFont="1"/>
    <xf numFmtId="4" fontId="0" fillId="0" borderId="4" xfId="0" applyNumberForma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3" xfId="0" applyFill="1" applyBorder="1"/>
    <xf numFmtId="4" fontId="2" fillId="3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3" borderId="5" xfId="0" applyFont="1" applyFill="1" applyBorder="1"/>
    <xf numFmtId="0" fontId="0" fillId="3" borderId="6" xfId="0" applyFill="1" applyBorder="1" applyAlignment="1">
      <alignment horizontal="center"/>
    </xf>
    <xf numFmtId="9" fontId="2" fillId="3" borderId="6" xfId="1" applyFont="1" applyFill="1" applyBorder="1" applyAlignment="1">
      <alignment horizontal="center"/>
    </xf>
    <xf numFmtId="4" fontId="0" fillId="0" borderId="4" xfId="0" applyNumberFormat="1" applyBorder="1" applyAlignment="1">
      <alignment horizontal="center" wrapText="1"/>
    </xf>
    <xf numFmtId="4" fontId="0" fillId="2" borderId="4" xfId="0" applyNumberFormat="1" applyFill="1" applyBorder="1" applyAlignment="1">
      <alignment horizontal="center" wrapText="1"/>
    </xf>
    <xf numFmtId="9" fontId="2" fillId="3" borderId="6" xfId="1" applyFont="1" applyFill="1" applyBorder="1" applyAlignment="1">
      <alignment horizontal="center" wrapText="1"/>
    </xf>
    <xf numFmtId="0" fontId="6" fillId="0" borderId="8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7" workbookViewId="0">
      <selection activeCell="A14" sqref="A14"/>
    </sheetView>
  </sheetViews>
  <sheetFormatPr defaultRowHeight="15" x14ac:dyDescent="0.25"/>
  <cols>
    <col min="1" max="1" width="37.85546875" customWidth="1"/>
    <col min="2" max="2" width="19.7109375" customWidth="1"/>
    <col min="3" max="3" width="21.5703125" customWidth="1"/>
    <col min="4" max="4" width="19.28515625" hidden="1" customWidth="1"/>
  </cols>
  <sheetData>
    <row r="1" spans="1:4" ht="6.75" customHeight="1" x14ac:dyDescent="0.25"/>
    <row r="2" spans="1:4" ht="21" x14ac:dyDescent="0.35">
      <c r="A2" s="8" t="s">
        <v>46</v>
      </c>
    </row>
    <row r="3" spans="1:4" ht="21" x14ac:dyDescent="0.35">
      <c r="A3" s="8" t="s">
        <v>32</v>
      </c>
    </row>
    <row r="4" spans="1:4" ht="21" x14ac:dyDescent="0.35">
      <c r="A4" s="8"/>
    </row>
    <row r="5" spans="1:4" ht="30" x14ac:dyDescent="0.25">
      <c r="A5" s="1"/>
      <c r="B5" s="2" t="s">
        <v>0</v>
      </c>
      <c r="C5" s="2" t="s">
        <v>30</v>
      </c>
      <c r="D5" s="2" t="s">
        <v>31</v>
      </c>
    </row>
    <row r="6" spans="1:4" ht="25.5" customHeight="1" x14ac:dyDescent="0.25">
      <c r="A6" s="3" t="s">
        <v>6</v>
      </c>
      <c r="B6" s="9">
        <f>13* 22700</f>
        <v>295100</v>
      </c>
      <c r="C6" s="9">
        <f>13* 22700</f>
        <v>295100</v>
      </c>
      <c r="D6" s="9">
        <f>13* 5000</f>
        <v>65000</v>
      </c>
    </row>
    <row r="7" spans="1:4" ht="26.25" customHeight="1" x14ac:dyDescent="0.25">
      <c r="A7" s="4" t="s">
        <v>14</v>
      </c>
      <c r="B7" s="12">
        <f>SUM(B8:B14)</f>
        <v>47430.84</v>
      </c>
      <c r="C7" s="12">
        <f>SUM(C8:C12)</f>
        <v>39830.839999999997</v>
      </c>
      <c r="D7" s="12">
        <f>SUM(D8:D14)</f>
        <v>41830.839999999997</v>
      </c>
    </row>
    <row r="8" spans="1:4" ht="26.25" customHeight="1" x14ac:dyDescent="0.25">
      <c r="A8" s="3" t="s">
        <v>24</v>
      </c>
      <c r="B8" s="9">
        <v>2830.84</v>
      </c>
      <c r="C8" s="9">
        <v>2830.84</v>
      </c>
      <c r="D8" s="9">
        <v>2830.84</v>
      </c>
    </row>
    <row r="9" spans="1:4" ht="27.75" customHeight="1" x14ac:dyDescent="0.25">
      <c r="A9" s="3" t="s">
        <v>12</v>
      </c>
      <c r="B9" s="9">
        <v>1000</v>
      </c>
      <c r="C9" s="9">
        <v>1000</v>
      </c>
      <c r="D9" s="9">
        <v>1000</v>
      </c>
    </row>
    <row r="10" spans="1:4" ht="27.75" customHeight="1" x14ac:dyDescent="0.25">
      <c r="A10" s="3" t="s">
        <v>25</v>
      </c>
      <c r="B10" s="9">
        <v>1000</v>
      </c>
      <c r="C10" s="9">
        <v>2000</v>
      </c>
      <c r="D10" s="9">
        <v>2000</v>
      </c>
    </row>
    <row r="11" spans="1:4" ht="26.25" customHeight="1" x14ac:dyDescent="0.25">
      <c r="A11" s="3" t="s">
        <v>8</v>
      </c>
      <c r="B11" s="9">
        <v>3000</v>
      </c>
      <c r="C11" s="9">
        <v>3000</v>
      </c>
      <c r="D11" s="9">
        <v>3000</v>
      </c>
    </row>
    <row r="12" spans="1:4" ht="27" customHeight="1" x14ac:dyDescent="0.25">
      <c r="A12" s="3" t="s">
        <v>9</v>
      </c>
      <c r="B12" s="11">
        <v>33000</v>
      </c>
      <c r="C12" s="11">
        <v>31000</v>
      </c>
      <c r="D12" s="11">
        <v>33000</v>
      </c>
    </row>
    <row r="13" spans="1:4" ht="27" customHeight="1" x14ac:dyDescent="0.25">
      <c r="A13" s="5" t="s">
        <v>18</v>
      </c>
      <c r="B13" s="17">
        <v>0</v>
      </c>
      <c r="C13" s="17">
        <v>0</v>
      </c>
      <c r="D13" s="17">
        <v>0</v>
      </c>
    </row>
    <row r="14" spans="1:4" ht="25.5" customHeight="1" x14ac:dyDescent="0.25">
      <c r="A14" s="3" t="s">
        <v>13</v>
      </c>
      <c r="B14" s="9">
        <f>60000*11%</f>
        <v>6600</v>
      </c>
      <c r="C14" s="9">
        <f>60000*11%</f>
        <v>6600</v>
      </c>
      <c r="D14" s="9">
        <v>0</v>
      </c>
    </row>
    <row r="15" spans="1:4" ht="24.75" customHeight="1" x14ac:dyDescent="0.25">
      <c r="A15" s="4" t="s">
        <v>15</v>
      </c>
      <c r="B15" s="10">
        <f>B6-B7</f>
        <v>247669.16</v>
      </c>
      <c r="C15" s="10">
        <f>C6-C7</f>
        <v>255269.16</v>
      </c>
      <c r="D15" s="10">
        <f>D6-D7</f>
        <v>23169.160000000003</v>
      </c>
    </row>
    <row r="16" spans="1:4" x14ac:dyDescent="0.25">
      <c r="A16" s="6" t="s">
        <v>16</v>
      </c>
      <c r="B16" s="7" t="s">
        <v>23</v>
      </c>
      <c r="C16" s="7" t="s">
        <v>23</v>
      </c>
      <c r="D16" s="7" t="s">
        <v>23</v>
      </c>
    </row>
    <row r="17" spans="1:4" ht="21.75" customHeight="1" x14ac:dyDescent="0.25">
      <c r="A17" s="15" t="s">
        <v>53</v>
      </c>
      <c r="B17" s="16">
        <f>(B15*22.5%)-B31</f>
        <v>55703.061000000002</v>
      </c>
      <c r="C17" s="16">
        <f>(C15*22.5%)-C31</f>
        <v>49901.540999999997</v>
      </c>
      <c r="D17" s="16">
        <f>(D15*22.5%)-C31</f>
        <v>-2320.9589999999998</v>
      </c>
    </row>
    <row r="18" spans="1:4" ht="23.25" customHeight="1" x14ac:dyDescent="0.25">
      <c r="A18" s="15" t="s">
        <v>54</v>
      </c>
      <c r="B18" s="16">
        <f>(B15*27.5%)-C32</f>
        <v>57806.319000000003</v>
      </c>
      <c r="C18" s="16">
        <f>(C15*27.5%)-C32</f>
        <v>59896.319000000003</v>
      </c>
      <c r="D18" s="16">
        <f>(D15*27.5%)-C32</f>
        <v>-3931.1809999999996</v>
      </c>
    </row>
    <row r="19" spans="1:4" ht="22.5" customHeight="1" x14ac:dyDescent="0.25">
      <c r="A19" s="4" t="s">
        <v>27</v>
      </c>
      <c r="B19" s="10">
        <f>B18</f>
        <v>57806.319000000003</v>
      </c>
      <c r="C19" s="10">
        <f>C18</f>
        <v>59896.319000000003</v>
      </c>
      <c r="D19" s="10">
        <f>D17</f>
        <v>-2320.9589999999998</v>
      </c>
    </row>
    <row r="20" spans="1:4" ht="20.25" customHeight="1" x14ac:dyDescent="0.25">
      <c r="A20" s="4" t="s">
        <v>26</v>
      </c>
      <c r="B20" s="10">
        <v>0</v>
      </c>
      <c r="C20" s="10">
        <f>C19*6%</f>
        <v>3593.7791400000001</v>
      </c>
      <c r="D20" s="10">
        <f>D19*6%</f>
        <v>-139.25753999999998</v>
      </c>
    </row>
    <row r="21" spans="1:4" ht="20.25" customHeight="1" x14ac:dyDescent="0.25">
      <c r="A21" s="18" t="s">
        <v>29</v>
      </c>
      <c r="B21" s="17">
        <v>0</v>
      </c>
      <c r="C21" s="17">
        <f>C20</f>
        <v>3593.7791400000001</v>
      </c>
      <c r="D21" s="17">
        <v>400</v>
      </c>
    </row>
    <row r="22" spans="1:4" ht="21" customHeight="1" x14ac:dyDescent="0.25">
      <c r="A22" s="4" t="s">
        <v>28</v>
      </c>
      <c r="B22" s="10">
        <f>B19</f>
        <v>57806.319000000003</v>
      </c>
      <c r="C22" s="10">
        <f>C19-C20</f>
        <v>56302.539860000004</v>
      </c>
      <c r="D22" s="10">
        <f>D19-D20</f>
        <v>-2181.7014599999998</v>
      </c>
    </row>
    <row r="23" spans="1:4" ht="23.25" customHeight="1" x14ac:dyDescent="0.25">
      <c r="A23" s="19" t="s">
        <v>2</v>
      </c>
      <c r="B23" s="20" t="s">
        <v>1</v>
      </c>
      <c r="C23" s="21">
        <f>C20/C21</f>
        <v>1</v>
      </c>
      <c r="D23" s="21">
        <f>D20/D21</f>
        <v>-0.34814384999999992</v>
      </c>
    </row>
    <row r="25" spans="1:4" x14ac:dyDescent="0.25">
      <c r="A25" s="14" t="s">
        <v>56</v>
      </c>
    </row>
    <row r="27" spans="1:4" ht="30.75" thickBot="1" x14ac:dyDescent="0.3">
      <c r="A27" s="30" t="s">
        <v>20</v>
      </c>
      <c r="B27" s="30" t="s">
        <v>21</v>
      </c>
      <c r="C27" s="31" t="s">
        <v>22</v>
      </c>
    </row>
    <row r="28" spans="1:4" ht="15.75" thickBot="1" x14ac:dyDescent="0.3">
      <c r="A28" s="25" t="s">
        <v>47</v>
      </c>
      <c r="B28" s="26" t="s">
        <v>48</v>
      </c>
      <c r="C28" s="26" t="s">
        <v>1</v>
      </c>
    </row>
    <row r="29" spans="1:4" ht="15.75" thickBot="1" x14ac:dyDescent="0.3">
      <c r="A29" s="27" t="s">
        <v>49</v>
      </c>
      <c r="B29" s="28">
        <v>7.5</v>
      </c>
      <c r="C29" s="29">
        <v>1687.43</v>
      </c>
    </row>
    <row r="30" spans="1:4" ht="15.75" thickBot="1" x14ac:dyDescent="0.3">
      <c r="A30" s="27" t="s">
        <v>50</v>
      </c>
      <c r="B30" s="28">
        <v>15</v>
      </c>
      <c r="C30" s="29">
        <v>4198.26</v>
      </c>
    </row>
    <row r="31" spans="1:4" ht="15.75" thickBot="1" x14ac:dyDescent="0.3">
      <c r="A31" s="27" t="s">
        <v>51</v>
      </c>
      <c r="B31" s="28">
        <v>22.5</v>
      </c>
      <c r="C31" s="29">
        <v>7534.02</v>
      </c>
    </row>
    <row r="32" spans="1:4" ht="15.75" thickBot="1" x14ac:dyDescent="0.3">
      <c r="A32" s="27" t="s">
        <v>52</v>
      </c>
      <c r="B32" s="28">
        <v>27.5</v>
      </c>
      <c r="C32" s="29">
        <v>10302.700000000001</v>
      </c>
    </row>
  </sheetData>
  <hyperlinks>
    <hyperlink ref="C27" display="Parcela a deduzir do imposto em R$"/>
  </hyperlinks>
  <pageMargins left="0.51181102362204722" right="0.51181102362204722" top="0.59055118110236227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" sqref="A3"/>
    </sheetView>
  </sheetViews>
  <sheetFormatPr defaultRowHeight="15" x14ac:dyDescent="0.25"/>
  <cols>
    <col min="1" max="1" width="37.85546875" customWidth="1"/>
    <col min="2" max="2" width="23.28515625" customWidth="1"/>
    <col min="3" max="3" width="21.5703125" customWidth="1"/>
    <col min="4" max="4" width="24.140625" customWidth="1"/>
  </cols>
  <sheetData>
    <row r="1" spans="1:4" ht="6.75" customHeight="1" x14ac:dyDescent="0.25"/>
    <row r="2" spans="1:4" ht="21" x14ac:dyDescent="0.35">
      <c r="A2" s="8" t="s">
        <v>3</v>
      </c>
    </row>
    <row r="3" spans="1:4" ht="21" x14ac:dyDescent="0.35">
      <c r="A3" s="8" t="s">
        <v>57</v>
      </c>
    </row>
    <row r="4" spans="1:4" ht="21" x14ac:dyDescent="0.35">
      <c r="A4" s="8"/>
    </row>
    <row r="5" spans="1:4" ht="30" x14ac:dyDescent="0.25">
      <c r="A5" s="1"/>
      <c r="B5" s="2" t="s">
        <v>0</v>
      </c>
      <c r="C5" s="2" t="s">
        <v>5</v>
      </c>
      <c r="D5" s="2" t="s">
        <v>4</v>
      </c>
    </row>
    <row r="6" spans="1:4" ht="25.5" customHeight="1" x14ac:dyDescent="0.25">
      <c r="A6" s="3" t="s">
        <v>6</v>
      </c>
      <c r="B6" s="9" t="s">
        <v>7</v>
      </c>
      <c r="C6" s="9" t="s">
        <v>7</v>
      </c>
      <c r="D6" s="9" t="s">
        <v>7</v>
      </c>
    </row>
    <row r="7" spans="1:4" ht="26.25" customHeight="1" x14ac:dyDescent="0.25">
      <c r="A7" s="4" t="s">
        <v>14</v>
      </c>
      <c r="B7" s="12" t="s">
        <v>19</v>
      </c>
      <c r="C7" s="12" t="s">
        <v>19</v>
      </c>
      <c r="D7" s="12" t="s">
        <v>19</v>
      </c>
    </row>
    <row r="8" spans="1:4" ht="26.25" customHeight="1" x14ac:dyDescent="0.25">
      <c r="A8" s="3" t="s">
        <v>11</v>
      </c>
      <c r="B8" s="22" t="s">
        <v>33</v>
      </c>
      <c r="C8" s="22" t="s">
        <v>33</v>
      </c>
      <c r="D8" s="22" t="s">
        <v>33</v>
      </c>
    </row>
    <row r="9" spans="1:4" ht="27.75" customHeight="1" x14ac:dyDescent="0.25">
      <c r="A9" s="3" t="s">
        <v>12</v>
      </c>
      <c r="B9" s="9" t="s">
        <v>34</v>
      </c>
      <c r="C9" s="9" t="s">
        <v>34</v>
      </c>
      <c r="D9" s="9" t="s">
        <v>34</v>
      </c>
    </row>
    <row r="10" spans="1:4" ht="27.75" customHeight="1" x14ac:dyDescent="0.25">
      <c r="A10" s="3" t="s">
        <v>10</v>
      </c>
      <c r="B10" s="9" t="s">
        <v>34</v>
      </c>
      <c r="C10" s="9" t="s">
        <v>34</v>
      </c>
      <c r="D10" s="9" t="s">
        <v>34</v>
      </c>
    </row>
    <row r="11" spans="1:4" ht="26.25" customHeight="1" x14ac:dyDescent="0.25">
      <c r="A11" s="3" t="s">
        <v>8</v>
      </c>
      <c r="B11" s="9" t="s">
        <v>34</v>
      </c>
      <c r="C11" s="9" t="s">
        <v>34</v>
      </c>
      <c r="D11" s="9" t="s">
        <v>34</v>
      </c>
    </row>
    <row r="12" spans="1:4" ht="27" customHeight="1" x14ac:dyDescent="0.25">
      <c r="A12" s="3" t="s">
        <v>9</v>
      </c>
      <c r="B12" s="9" t="s">
        <v>34</v>
      </c>
      <c r="C12" s="9" t="s">
        <v>34</v>
      </c>
      <c r="D12" s="9" t="s">
        <v>34</v>
      </c>
    </row>
    <row r="13" spans="1:4" ht="27" customHeight="1" x14ac:dyDescent="0.25">
      <c r="A13" s="3" t="s">
        <v>18</v>
      </c>
      <c r="B13" s="9" t="s">
        <v>34</v>
      </c>
      <c r="C13" s="9" t="s">
        <v>34</v>
      </c>
      <c r="D13" s="9" t="s">
        <v>34</v>
      </c>
    </row>
    <row r="14" spans="1:4" ht="20.25" customHeight="1" x14ac:dyDescent="0.25">
      <c r="A14" s="3" t="s">
        <v>13</v>
      </c>
      <c r="B14" s="9" t="s">
        <v>34</v>
      </c>
      <c r="C14" s="9" t="s">
        <v>34</v>
      </c>
      <c r="D14" s="9" t="s">
        <v>34</v>
      </c>
    </row>
    <row r="15" spans="1:4" ht="27.75" customHeight="1" x14ac:dyDescent="0.25">
      <c r="A15" s="4" t="s">
        <v>15</v>
      </c>
      <c r="B15" s="23" t="s">
        <v>35</v>
      </c>
      <c r="C15" s="23" t="s">
        <v>35</v>
      </c>
      <c r="D15" s="23" t="s">
        <v>35</v>
      </c>
    </row>
    <row r="16" spans="1:4" x14ac:dyDescent="0.25">
      <c r="A16" s="6" t="s">
        <v>16</v>
      </c>
      <c r="B16" s="7" t="s">
        <v>36</v>
      </c>
      <c r="C16" s="7" t="s">
        <v>36</v>
      </c>
      <c r="D16" s="7" t="s">
        <v>36</v>
      </c>
    </row>
    <row r="17" spans="1:4" ht="21.75" customHeight="1" x14ac:dyDescent="0.25">
      <c r="A17" s="5" t="s">
        <v>55</v>
      </c>
      <c r="B17" s="11" t="s">
        <v>37</v>
      </c>
      <c r="C17" s="11" t="s">
        <v>37</v>
      </c>
      <c r="D17" s="11" t="s">
        <v>37</v>
      </c>
    </row>
    <row r="18" spans="1:4" ht="23.25" customHeight="1" x14ac:dyDescent="0.25">
      <c r="A18" s="5" t="s">
        <v>54</v>
      </c>
      <c r="B18" s="11" t="s">
        <v>37</v>
      </c>
      <c r="C18" s="11" t="s">
        <v>37</v>
      </c>
      <c r="D18" s="11" t="s">
        <v>37</v>
      </c>
    </row>
    <row r="19" spans="1:4" ht="22.5" customHeight="1" x14ac:dyDescent="0.25">
      <c r="A19" s="4" t="s">
        <v>17</v>
      </c>
      <c r="B19" s="10" t="s">
        <v>38</v>
      </c>
      <c r="C19" s="10" t="s">
        <v>38</v>
      </c>
      <c r="D19" s="10" t="s">
        <v>38</v>
      </c>
    </row>
    <row r="20" spans="1:4" ht="20.25" customHeight="1" x14ac:dyDescent="0.25">
      <c r="A20" s="4" t="s">
        <v>26</v>
      </c>
      <c r="B20" s="10">
        <v>0</v>
      </c>
      <c r="C20" s="10" t="s">
        <v>39</v>
      </c>
      <c r="D20" s="10" t="s">
        <v>39</v>
      </c>
    </row>
    <row r="21" spans="1:4" ht="21" customHeight="1" x14ac:dyDescent="0.25">
      <c r="A21" s="18" t="s">
        <v>29</v>
      </c>
      <c r="B21" s="17">
        <v>0</v>
      </c>
      <c r="C21" s="17" t="s">
        <v>40</v>
      </c>
      <c r="D21" s="17" t="s">
        <v>40</v>
      </c>
    </row>
    <row r="22" spans="1:4" ht="27" customHeight="1" x14ac:dyDescent="0.25">
      <c r="A22" s="4" t="s">
        <v>43</v>
      </c>
      <c r="B22" s="10" t="s">
        <v>17</v>
      </c>
      <c r="C22" s="12" t="s">
        <v>41</v>
      </c>
      <c r="D22" s="12" t="s">
        <v>42</v>
      </c>
    </row>
    <row r="23" spans="1:4" ht="30" customHeight="1" x14ac:dyDescent="0.25">
      <c r="A23" s="19" t="s">
        <v>2</v>
      </c>
      <c r="B23" s="20" t="s">
        <v>1</v>
      </c>
      <c r="C23" s="24" t="s">
        <v>44</v>
      </c>
      <c r="D23" s="24" t="s">
        <v>44</v>
      </c>
    </row>
    <row r="24" spans="1:4" x14ac:dyDescent="0.25">
      <c r="A24" s="14"/>
    </row>
    <row r="25" spans="1:4" x14ac:dyDescent="0.25">
      <c r="A25" s="13"/>
    </row>
    <row r="26" spans="1:4" x14ac:dyDescent="0.25">
      <c r="A26" s="14" t="s">
        <v>45</v>
      </c>
    </row>
    <row r="28" spans="1:4" ht="30.75" thickBot="1" x14ac:dyDescent="0.3">
      <c r="A28" s="30" t="s">
        <v>20</v>
      </c>
      <c r="B28" s="30" t="s">
        <v>21</v>
      </c>
      <c r="C28" s="31" t="s">
        <v>22</v>
      </c>
    </row>
    <row r="29" spans="1:4" ht="15.75" thickBot="1" x14ac:dyDescent="0.3">
      <c r="A29" s="25" t="s">
        <v>47</v>
      </c>
      <c r="B29" s="26" t="s">
        <v>48</v>
      </c>
      <c r="C29" s="26" t="s">
        <v>1</v>
      </c>
    </row>
    <row r="30" spans="1:4" ht="15.75" thickBot="1" x14ac:dyDescent="0.3">
      <c r="A30" s="27" t="s">
        <v>49</v>
      </c>
      <c r="B30" s="28">
        <v>7.5</v>
      </c>
      <c r="C30" s="29">
        <v>1687.43</v>
      </c>
    </row>
    <row r="31" spans="1:4" ht="15.75" thickBot="1" x14ac:dyDescent="0.3">
      <c r="A31" s="27" t="s">
        <v>50</v>
      </c>
      <c r="B31" s="28">
        <v>15</v>
      </c>
      <c r="C31" s="29">
        <v>4198.26</v>
      </c>
    </row>
    <row r="32" spans="1:4" ht="15.75" thickBot="1" x14ac:dyDescent="0.3">
      <c r="A32" s="27" t="s">
        <v>51</v>
      </c>
      <c r="B32" s="28">
        <v>22.5</v>
      </c>
      <c r="C32" s="29">
        <v>7534.02</v>
      </c>
    </row>
    <row r="33" spans="1:3" ht="15.75" thickBot="1" x14ac:dyDescent="0.3">
      <c r="A33" s="27" t="s">
        <v>52</v>
      </c>
      <c r="B33" s="28">
        <v>27.5</v>
      </c>
      <c r="C33" s="29">
        <v>10302.700000000001</v>
      </c>
    </row>
  </sheetData>
  <hyperlinks>
    <hyperlink ref="C28" display="Parcela a deduzir do imposto em R$"/>
  </hyperlinks>
  <pageMargins left="0.51181102362204722" right="0.51181102362204722" top="0.59055118110236227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 do valor a doar</vt:lpstr>
      <vt:lpstr>Orientação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pro-bem2</dc:creator>
  <cp:lastModifiedBy>Coordenação</cp:lastModifiedBy>
  <cp:lastPrinted>2012-03-26T19:49:54Z</cp:lastPrinted>
  <dcterms:created xsi:type="dcterms:W3CDTF">2012-03-26T19:44:38Z</dcterms:created>
  <dcterms:modified xsi:type="dcterms:W3CDTF">2016-12-05T18:30:31Z</dcterms:modified>
</cp:coreProperties>
</file>